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8570" windowHeight="10965" activeTab="0"/>
  </bookViews>
  <sheets>
    <sheet name="Day-test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<sst xmlns="http://schemas.openxmlformats.org/spreadsheetml/2006/main" count="37" uniqueCount="23">
  <si>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trailing</t>
  </si>
  <si>
    <t>calc</t>
  </si>
  <si>
    <t>OPEN time</t>
  </si>
  <si>
    <t>rate</t>
  </si>
  <si>
    <t>CLOSE time</t>
  </si>
  <si>
    <t>break even</t>
  </si>
  <si>
    <t>euro winst</t>
  </si>
  <si>
    <t>euro loss</t>
  </si>
  <si>
    <t>stop limiet</t>
  </si>
  <si>
    <t>investment euro's:</t>
  </si>
  <si>
    <t># shares</t>
  </si>
  <si>
    <t>final result</t>
  </si>
  <si>
    <t>limiet result</t>
  </si>
  <si>
    <t>limit</t>
  </si>
  <si>
    <t>Gains:</t>
  </si>
  <si>
    <t>SHARE</t>
  </si>
  <si>
    <t>long short</t>
  </si>
  <si>
    <t>Only fill in white fields</t>
  </si>
  <si>
    <t>preset</t>
  </si>
  <si>
    <t>l</t>
  </si>
  <si>
    <t>s</t>
  </si>
  <si>
    <t>price/3</t>
  </si>
  <si>
    <t>total sale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</si>
</sst>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  <numFmt numFmtId="175" formatCode="0.000%"/>
    <numFmt numFmtId="176" formatCode="[$-409]h:mm:ss\ AM/PM"/>
    <numFmt numFmtId="177" formatCode="h:mm;@"/>
    <numFmt numFmtId="178" formatCode="[$-409]dddd\,\ mmmm\ dd\,\ yyyy"/>
    <numFmt numFmtId="179" formatCode="[$-F400]h:mm:ss\ AM/PM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/>
    </xf>
    <xf numFmtId="15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 textRotation="90" shrinkToFit="1"/>
    </xf>
    <xf numFmtId="177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2" fontId="0" fillId="5" borderId="0" xfId="0" applyNumberFormat="1" applyFont="1" applyFill="1" applyAlignment="1">
      <alignment/>
    </xf>
    <xf numFmtId="20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center" vertical="center"/>
    </xf>
    <xf numFmtId="2" fontId="0" fillId="7" borderId="0" xfId="0" applyNumberFormat="1" applyFill="1" applyAlignment="1">
      <alignment/>
    </xf>
    <xf numFmtId="2" fontId="3" fillId="7" borderId="0" xfId="0" applyNumberFormat="1" applyFont="1" applyFill="1" applyAlignment="1">
      <alignment/>
    </xf>
    <xf numFmtId="2" fontId="0" fillId="7" borderId="0" xfId="0" applyNumberFormat="1" applyFont="1" applyFill="1" applyAlignment="1">
      <alignment/>
    </xf>
    <xf numFmtId="0" fontId="5" fillId="7" borderId="0" xfId="0" applyFont="1" applyFill="1" applyAlignment="1">
      <alignment horizontal="center" textRotation="90" shrinkToFit="1"/>
    </xf>
    <xf numFmtId="0" fontId="0" fillId="7" borderId="0" xfId="0" applyFill="1" applyAlignment="1">
      <alignment horizontal="center" vertical="center"/>
    </xf>
    <xf numFmtId="0" fontId="1" fillId="7" borderId="0" xfId="0" applyFont="1" applyFill="1" applyAlignment="1">
      <alignment horizontal="center" vertical="center" wrapText="1"/>
    </xf>
    <xf numFmtId="2" fontId="0" fillId="7" borderId="0" xfId="0" applyNumberForma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5" fontId="1" fillId="7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7" fontId="0" fillId="0" borderId="0" xfId="0" applyNumberFormat="1" applyFill="1" applyAlignment="1">
      <alignment/>
    </xf>
    <xf numFmtId="0" fontId="1" fillId="8" borderId="0" xfId="0" applyFont="1" applyFill="1" applyAlignment="1">
      <alignment horizontal="center" vertical="center" wrapText="1"/>
    </xf>
    <xf numFmtId="177" fontId="0" fillId="7" borderId="0" xfId="0" applyNumberFormat="1" applyFill="1" applyAlignment="1">
      <alignment/>
    </xf>
    <xf numFmtId="0" fontId="0" fillId="7" borderId="0" xfId="0" applyNumberFormat="1" applyFill="1" applyAlignment="1">
      <alignment/>
    </xf>
    <xf numFmtId="0" fontId="1" fillId="7" borderId="0" xfId="0" applyFont="1" applyFill="1" applyAlignment="1">
      <alignment horizontal="center" wrapText="1"/>
    </xf>
    <xf numFmtId="2" fontId="1" fillId="4" borderId="0" xfId="0" applyNumberFormat="1" applyFont="1" applyFill="1" applyAlignment="1">
      <alignment horizontal="center" wrapText="1"/>
    </xf>
    <xf numFmtId="2" fontId="1" fillId="3" borderId="0" xfId="0" applyNumberFormat="1" applyFont="1" applyFill="1" applyAlignment="1">
      <alignment horizontal="center" wrapText="1"/>
    </xf>
    <xf numFmtId="2" fontId="1" fillId="5" borderId="0" xfId="0" applyNumberFormat="1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2" fontId="1" fillId="8" borderId="0" xfId="0" applyNumberFormat="1" applyFont="1" applyFill="1" applyAlignment="1">
      <alignment horizontal="center"/>
    </xf>
    <xf numFmtId="2" fontId="1" fillId="8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/>
    </xf>
    <xf numFmtId="0" fontId="4" fillId="6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" fontId="1" fillId="2" borderId="0" xfId="0" applyNumberFormat="1" applyFont="1" applyFill="1" applyAlignment="1">
      <alignment horizontal="center" wrapText="1"/>
    </xf>
    <xf numFmtId="0" fontId="1" fillId="6" borderId="0" xfId="0" applyFont="1" applyFill="1" applyAlignment="1">
      <alignment horizontal="center"/>
    </xf>
    <xf numFmtId="2" fontId="0" fillId="9" borderId="0" xfId="0" applyNumberFormat="1" applyFill="1" applyAlignment="1">
      <alignment/>
    </xf>
    <xf numFmtId="20" fontId="0" fillId="0" borderId="0" xfId="0" applyNumberFormat="1" applyAlignment="1">
      <alignment/>
    </xf>
    <xf numFmtId="0" fontId="6" fillId="0" borderId="0" xfId="0" applyFont="1" applyFill="1" applyAlignment="1">
      <alignment/>
    </xf>
    <xf numFmtId="173" fontId="1" fillId="0" borderId="0" xfId="0" applyNumberFormat="1" applyFont="1" applyAlignment="1">
      <alignment horizontal="center"/>
    </xf>
    <xf numFmtId="173" fontId="1" fillId="6" borderId="0" xfId="0" applyNumberFormat="1" applyFont="1" applyFill="1" applyAlignment="1">
      <alignment horizontal="center" vertical="center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1" fillId="7" borderId="0" xfId="0" applyNumberFormat="1" applyFont="1" applyFill="1" applyAlignment="1">
      <alignment horizontal="center"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1" fillId="8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57421875" style="8" customWidth="1"/>
    <col min="2" max="2" width="13.140625" style="0" customWidth="1"/>
    <col min="3" max="3" width="7.7109375" style="0" customWidth="1"/>
    <col min="4" max="4" width="7.7109375" style="76" customWidth="1"/>
    <col min="5" max="5" width="9.28125" style="0" customWidth="1"/>
    <col min="6" max="6" width="7.7109375" style="0" customWidth="1"/>
    <col min="7" max="7" width="2.00390625" style="38" customWidth="1"/>
    <col min="8" max="8" width="7.7109375" style="8" customWidth="1"/>
    <col min="9" max="9" width="7.7109375" style="80" customWidth="1"/>
    <col min="10" max="10" width="2.140625" style="38" customWidth="1"/>
    <col min="11" max="11" width="11.28125" style="0" customWidth="1"/>
    <col min="12" max="12" width="7.140625" style="0" customWidth="1"/>
    <col min="13" max="13" width="8.421875" style="5" customWidth="1"/>
    <col min="14" max="14" width="7.28125" style="5" customWidth="1"/>
    <col min="15" max="15" width="7.421875" style="5" customWidth="1"/>
    <col min="16" max="16" width="8.7109375" style="0" customWidth="1"/>
    <col min="17" max="17" width="8.00390625" style="1" customWidth="1"/>
    <col min="18" max="18" width="8.8515625" style="1" customWidth="1"/>
    <col min="19" max="19" width="6.57421875" style="0" customWidth="1"/>
    <col min="21" max="21" width="11.140625" style="0" customWidth="1"/>
    <col min="23" max="23" width="9.140625" style="4" customWidth="1"/>
  </cols>
  <sheetData>
    <row r="1" spans="1:18" ht="18">
      <c r="A1" s="68" t="s">
        <v>17</v>
      </c>
      <c r="B1" s="16"/>
      <c r="C1" s="16"/>
      <c r="D1" s="74"/>
      <c r="E1" s="16"/>
      <c r="F1" s="70" t="s">
        <v>18</v>
      </c>
      <c r="G1" s="37"/>
      <c r="H1" s="50"/>
      <c r="I1" s="82"/>
      <c r="J1" s="37"/>
      <c r="K1" s="32" t="s">
        <v>1</v>
      </c>
      <c r="L1" s="12" t="s">
        <v>1</v>
      </c>
      <c r="M1" s="11" t="s">
        <v>1</v>
      </c>
      <c r="N1" s="35" t="s">
        <v>1</v>
      </c>
      <c r="O1" s="65" t="s">
        <v>1</v>
      </c>
      <c r="P1" s="35" t="s">
        <v>1</v>
      </c>
      <c r="Q1" s="62" t="s">
        <v>14</v>
      </c>
      <c r="R1" s="62">
        <f>SUM(R7:R1000)</f>
        <v>0</v>
      </c>
    </row>
    <row r="2" spans="2:16" ht="18">
      <c r="B2" s="16"/>
      <c r="C2" s="16"/>
      <c r="D2" s="74"/>
      <c r="E2" s="16"/>
      <c r="F2" s="70" t="s">
        <v>0</v>
      </c>
      <c r="G2" s="37"/>
      <c r="J2" s="37"/>
      <c r="K2" s="32" t="s">
        <v>10</v>
      </c>
      <c r="L2" s="12"/>
      <c r="M2" s="10"/>
      <c r="N2" s="21" t="s">
        <v>13</v>
      </c>
      <c r="O2" s="21" t="s">
        <v>0</v>
      </c>
      <c r="P2" s="35" t="s">
        <v>0</v>
      </c>
    </row>
    <row r="3" spans="1:23" s="60" customFormat="1" ht="25.5">
      <c r="A3" s="59" t="s">
        <v>16</v>
      </c>
      <c r="B3" s="67" t="s">
        <v>15</v>
      </c>
      <c r="C3" s="36" t="s">
        <v>2</v>
      </c>
      <c r="D3" s="75" t="s">
        <v>3</v>
      </c>
      <c r="E3" s="36" t="s">
        <v>10</v>
      </c>
      <c r="F3" s="36" t="s">
        <v>8</v>
      </c>
      <c r="G3" s="55"/>
      <c r="H3" s="52" t="s">
        <v>4</v>
      </c>
      <c r="I3" s="83" t="s">
        <v>3</v>
      </c>
      <c r="J3" s="55"/>
      <c r="K3" s="69" t="s">
        <v>9</v>
      </c>
      <c r="L3" s="56" t="s">
        <v>5</v>
      </c>
      <c r="M3" s="57" t="s">
        <v>6</v>
      </c>
      <c r="N3" s="58" t="s">
        <v>7</v>
      </c>
      <c r="O3" s="58" t="s">
        <v>8</v>
      </c>
      <c r="P3" s="58" t="s">
        <v>12</v>
      </c>
      <c r="Q3" s="63" t="s">
        <v>12</v>
      </c>
      <c r="R3" s="63" t="s">
        <v>11</v>
      </c>
      <c r="W3" s="61"/>
    </row>
    <row r="4" spans="11:23" ht="12.75">
      <c r="K4" s="9">
        <v>10000</v>
      </c>
      <c r="L4" s="1"/>
      <c r="M4" s="34">
        <v>100</v>
      </c>
      <c r="N4" s="34">
        <v>100</v>
      </c>
      <c r="O4" s="17"/>
      <c r="P4" s="50"/>
      <c r="Q4" s="13"/>
      <c r="R4" s="17"/>
      <c r="U4" s="8"/>
      <c r="V4" s="8"/>
      <c r="W4" s="19"/>
    </row>
    <row r="5" spans="1:23" s="2" customFormat="1" ht="14.25" customHeight="1">
      <c r="A5" s="24"/>
      <c r="B5" s="33"/>
      <c r="D5" s="77"/>
      <c r="E5" s="33"/>
      <c r="G5" s="39"/>
      <c r="I5" s="77"/>
      <c r="J5" s="39"/>
      <c r="K5" s="6"/>
      <c r="L5" s="6"/>
      <c r="M5" s="22"/>
      <c r="N5" s="22"/>
      <c r="O5" s="22"/>
      <c r="Q5" s="6"/>
      <c r="R5" s="6"/>
      <c r="U5" s="20"/>
      <c r="V5" s="20"/>
      <c r="W5" s="18"/>
    </row>
    <row r="6" spans="1:22" s="48" customFormat="1" ht="12.75">
      <c r="A6" s="43"/>
      <c r="B6" s="44"/>
      <c r="C6" s="45"/>
      <c r="D6" s="78"/>
      <c r="E6" s="44"/>
      <c r="F6" s="39"/>
      <c r="G6" s="39"/>
      <c r="H6" s="39"/>
      <c r="I6" s="78"/>
      <c r="J6" s="39"/>
      <c r="K6" s="46"/>
      <c r="L6" s="46"/>
      <c r="M6" s="47"/>
      <c r="N6" s="47"/>
      <c r="O6" s="47"/>
      <c r="Q6" s="46"/>
      <c r="R6" s="46"/>
      <c r="U6" s="49"/>
      <c r="V6" s="49"/>
    </row>
    <row r="7" spans="1:23" ht="12.75">
      <c r="A7" s="23"/>
      <c r="B7" s="18"/>
      <c r="C7" s="31"/>
      <c r="D7" s="79"/>
      <c r="E7" s="18"/>
      <c r="F7" s="27"/>
      <c r="G7" s="42"/>
      <c r="H7" s="64"/>
      <c r="I7" s="79"/>
      <c r="J7" s="40"/>
      <c r="K7" s="3">
        <f aca="true" t="shared" si="0" ref="K7:K38">IF(D7="","",K$4/D7)</f>
      </c>
      <c r="L7" s="14">
        <f aca="true" t="shared" si="1" ref="L7:L38">IF(D7="","",IF(OR(A7="l",A7="L"),1.003*D7+19.0285/E7,0.997*D7-18.97/E7))</f>
      </c>
      <c r="M7" s="29">
        <f aca="true" t="shared" si="2" ref="M7:M38">IF(D7="","",IF(OR(A7="l",A7="L"),(100+E7*L7)/E7,(0.9985*D7*E7-19-M$4)/(1.0015*E7)))</f>
      </c>
      <c r="N7" s="30">
        <f aca="true" t="shared" si="3" ref="N7:N38">IF(D7="","",IF(OR(A7="l",A7="L"),(1.0015*D7/0.9985-(N$4-19)/E7*0.9985),(0.9985*D7*E7-19+N$4)/(1.0015*E7)))</f>
      </c>
      <c r="O7" s="30">
        <f aca="true" t="shared" si="4" ref="O7:O38">IF(D7="","",D7-N7)</f>
      </c>
      <c r="P7" s="66">
        <f aca="true" t="shared" si="5" ref="P7:P38">IF(OR(D7="",I7=""),"",I7-F7)</f>
      </c>
      <c r="Q7" s="3">
        <f>IF(AND(D7&lt;&gt;"",H7="",I7&lt;&gt;""),IF(OR(A7="l",A7="L"),0.9985*(I7-F7)*E7-1.0015*D7*E7-19,0.9985*D7*E7-1.0015*(I7-F7)*E7-19),"")</f>
      </c>
      <c r="R7" s="3">
        <f aca="true" t="shared" si="6" ref="R7:R38">IF(AND(D7&lt;&gt;"",H7&lt;&gt;"",I7&lt;&gt;""),IF(OR(A7="l",A7="L"),0.9985*I7*E7-1.0015*D7*E7-19,0.9985*D7*E7-1.0015*I7*E7-19),"")</f>
      </c>
      <c r="S7">
        <f>SUM(S9/3)</f>
        <v>0</v>
      </c>
      <c r="T7" t="s">
        <v>21</v>
      </c>
      <c r="U7" s="8"/>
      <c r="V7" s="8"/>
      <c r="W7" s="19"/>
    </row>
    <row r="8" spans="1:23" ht="12.75">
      <c r="A8" s="23"/>
      <c r="B8" s="18"/>
      <c r="C8" s="31"/>
      <c r="D8" s="80"/>
      <c r="E8" s="18"/>
      <c r="F8" s="27"/>
      <c r="G8" s="40"/>
      <c r="H8" s="23"/>
      <c r="J8" s="40"/>
      <c r="K8" s="3">
        <f t="shared" si="0"/>
      </c>
      <c r="L8" s="14">
        <f t="shared" si="1"/>
      </c>
      <c r="M8" s="29">
        <f t="shared" si="2"/>
      </c>
      <c r="N8" s="30">
        <f t="shared" si="3"/>
      </c>
      <c r="O8" s="30">
        <f t="shared" si="4"/>
      </c>
      <c r="P8" s="66">
        <f t="shared" si="5"/>
      </c>
      <c r="Q8" s="3">
        <f aca="true" t="shared" si="7" ref="Q8:Q55">IF(AND(D8&lt;&gt;"",H8="",I8&lt;&gt;""),IF(OR(A8="l",A8="L"),0.9985*(I8-F8)*E8-1.0015*D8*E8-19,0.9985*D8*E8-1.0015*(I8-F8)*E8-19),"")</f>
      </c>
      <c r="R8" s="3">
        <f t="shared" si="6"/>
      </c>
      <c r="S8" s="8"/>
      <c r="U8" s="8"/>
      <c r="V8" s="8"/>
      <c r="W8" s="19"/>
    </row>
    <row r="9" spans="1:23" ht="12.75">
      <c r="A9" s="23" t="s">
        <v>19</v>
      </c>
      <c r="B9" s="18"/>
      <c r="C9" s="31"/>
      <c r="D9" s="80"/>
      <c r="E9" s="18">
        <v>1000</v>
      </c>
      <c r="F9" s="27"/>
      <c r="G9" s="40"/>
      <c r="H9" s="23"/>
      <c r="J9" s="40"/>
      <c r="K9" s="3">
        <f t="shared" si="0"/>
      </c>
      <c r="L9" s="14">
        <f t="shared" si="1"/>
      </c>
      <c r="M9" s="29">
        <f t="shared" si="2"/>
      </c>
      <c r="N9" s="30">
        <f t="shared" si="3"/>
      </c>
      <c r="O9" s="30">
        <f t="shared" si="4"/>
      </c>
      <c r="P9" s="66">
        <f t="shared" si="5"/>
      </c>
      <c r="Q9" s="3">
        <f t="shared" si="7"/>
      </c>
      <c r="R9" s="3">
        <f t="shared" si="6"/>
      </c>
      <c r="S9" s="8">
        <f>SUM(D9*E9)</f>
        <v>0</v>
      </c>
      <c r="T9" s="1" t="s">
        <v>22</v>
      </c>
      <c r="U9" s="8"/>
      <c r="V9" s="8"/>
      <c r="W9" s="19"/>
    </row>
    <row r="10" spans="1:23" ht="12.75">
      <c r="A10" s="23" t="s">
        <v>20</v>
      </c>
      <c r="B10" s="18"/>
      <c r="C10" s="31"/>
      <c r="D10" s="80">
        <v>27.4</v>
      </c>
      <c r="E10" s="18">
        <v>500</v>
      </c>
      <c r="F10" s="27"/>
      <c r="G10" s="40"/>
      <c r="H10" s="23"/>
      <c r="J10" s="40"/>
      <c r="K10" s="3">
        <f t="shared" si="0"/>
        <v>364.9635036496351</v>
      </c>
      <c r="L10" s="14">
        <f t="shared" si="1"/>
        <v>27.27986</v>
      </c>
      <c r="M10" s="29">
        <f t="shared" si="2"/>
        <v>27.080279580629053</v>
      </c>
      <c r="N10" s="30">
        <f t="shared" si="3"/>
        <v>27.479680479281075</v>
      </c>
      <c r="O10" s="30">
        <f t="shared" si="4"/>
        <v>-0.0796804792810768</v>
      </c>
      <c r="P10" s="66">
        <f t="shared" si="5"/>
      </c>
      <c r="Q10" s="3">
        <f t="shared" si="7"/>
      </c>
      <c r="R10" s="3">
        <f t="shared" si="6"/>
      </c>
      <c r="S10" s="8"/>
      <c r="U10" s="8"/>
      <c r="V10" s="8"/>
      <c r="W10" s="19"/>
    </row>
    <row r="11" spans="1:23" ht="12.75">
      <c r="A11" s="23" t="s">
        <v>19</v>
      </c>
      <c r="B11" s="18"/>
      <c r="C11" s="31"/>
      <c r="D11" s="80"/>
      <c r="E11" s="18">
        <v>500</v>
      </c>
      <c r="F11" s="27"/>
      <c r="G11" s="40"/>
      <c r="H11" s="23"/>
      <c r="J11" s="40"/>
      <c r="K11" s="3">
        <f t="shared" si="0"/>
      </c>
      <c r="L11" s="14">
        <f t="shared" si="1"/>
      </c>
      <c r="M11" s="29">
        <f t="shared" si="2"/>
      </c>
      <c r="N11" s="30">
        <f t="shared" si="3"/>
      </c>
      <c r="O11" s="30">
        <f t="shared" si="4"/>
      </c>
      <c r="P11" s="66">
        <f t="shared" si="5"/>
      </c>
      <c r="Q11" s="3">
        <f t="shared" si="7"/>
      </c>
      <c r="R11" s="3">
        <f t="shared" si="6"/>
      </c>
      <c r="S11" s="8"/>
      <c r="T11" s="1"/>
      <c r="U11" s="8"/>
      <c r="V11" s="8"/>
      <c r="W11" s="19"/>
    </row>
    <row r="12" spans="1:23" s="7" customFormat="1" ht="12.75">
      <c r="A12" s="23" t="s">
        <v>19</v>
      </c>
      <c r="B12" s="18"/>
      <c r="C12" s="31"/>
      <c r="D12" s="80"/>
      <c r="E12" s="18">
        <v>500</v>
      </c>
      <c r="F12" s="27"/>
      <c r="G12" s="40"/>
      <c r="H12" s="23"/>
      <c r="I12" s="80"/>
      <c r="J12" s="41"/>
      <c r="K12" s="3">
        <f t="shared" si="0"/>
      </c>
      <c r="L12" s="14">
        <f t="shared" si="1"/>
      </c>
      <c r="M12" s="29">
        <f t="shared" si="2"/>
      </c>
      <c r="N12" s="30">
        <f t="shared" si="3"/>
      </c>
      <c r="O12" s="30">
        <f t="shared" si="4"/>
      </c>
      <c r="P12" s="66">
        <f t="shared" si="5"/>
      </c>
      <c r="Q12" s="3">
        <f t="shared" si="7"/>
      </c>
      <c r="R12" s="3">
        <f t="shared" si="6"/>
      </c>
      <c r="S12" s="15"/>
      <c r="U12" s="15"/>
      <c r="V12" s="15"/>
      <c r="W12" s="28"/>
    </row>
    <row r="13" spans="1:23" ht="12.75">
      <c r="A13" s="23"/>
      <c r="B13" s="18"/>
      <c r="C13" s="31"/>
      <c r="D13" s="80"/>
      <c r="E13" s="18"/>
      <c r="F13" s="27"/>
      <c r="G13" s="40"/>
      <c r="H13" s="23"/>
      <c r="J13" s="42"/>
      <c r="K13" s="3">
        <f t="shared" si="0"/>
      </c>
      <c r="L13" s="14">
        <f t="shared" si="1"/>
      </c>
      <c r="M13" s="29">
        <f t="shared" si="2"/>
      </c>
      <c r="N13" s="30">
        <f t="shared" si="3"/>
      </c>
      <c r="O13" s="30">
        <f t="shared" si="4"/>
      </c>
      <c r="P13" s="66">
        <f t="shared" si="5"/>
      </c>
      <c r="Q13" s="3">
        <f t="shared" si="7"/>
      </c>
      <c r="R13" s="3">
        <f t="shared" si="6"/>
      </c>
      <c r="S13" s="8"/>
      <c r="U13" s="8"/>
      <c r="V13" s="8"/>
      <c r="W13" s="19"/>
    </row>
    <row r="14" spans="1:23" ht="12.75">
      <c r="A14" s="23" t="s">
        <v>19</v>
      </c>
      <c r="B14" s="18"/>
      <c r="C14" s="31"/>
      <c r="D14" s="80"/>
      <c r="E14" s="18"/>
      <c r="F14" s="13"/>
      <c r="G14" s="40"/>
      <c r="H14" s="23"/>
      <c r="J14" s="40"/>
      <c r="K14" s="3">
        <f t="shared" si="0"/>
      </c>
      <c r="L14" s="14">
        <f t="shared" si="1"/>
      </c>
      <c r="M14" s="29">
        <f t="shared" si="2"/>
      </c>
      <c r="N14" s="30">
        <f t="shared" si="3"/>
      </c>
      <c r="O14" s="30">
        <f t="shared" si="4"/>
      </c>
      <c r="P14" s="66">
        <f t="shared" si="5"/>
      </c>
      <c r="Q14" s="3">
        <f t="shared" si="7"/>
      </c>
      <c r="R14" s="3">
        <f t="shared" si="6"/>
      </c>
      <c r="S14" s="8"/>
      <c r="U14" s="8"/>
      <c r="V14" s="8"/>
      <c r="W14" s="19"/>
    </row>
    <row r="15" spans="1:23" ht="12.75">
      <c r="A15" s="23"/>
      <c r="B15" s="18"/>
      <c r="C15" s="31"/>
      <c r="D15" s="80"/>
      <c r="E15" s="18"/>
      <c r="F15" s="13"/>
      <c r="G15" s="40"/>
      <c r="H15" s="23"/>
      <c r="J15" s="40"/>
      <c r="K15" s="3">
        <f t="shared" si="0"/>
      </c>
      <c r="L15" s="14">
        <f t="shared" si="1"/>
      </c>
      <c r="M15" s="29">
        <f t="shared" si="2"/>
      </c>
      <c r="N15" s="30">
        <f t="shared" si="3"/>
      </c>
      <c r="O15" s="30">
        <f t="shared" si="4"/>
      </c>
      <c r="P15" s="66">
        <f t="shared" si="5"/>
      </c>
      <c r="Q15" s="3">
        <f t="shared" si="7"/>
      </c>
      <c r="R15" s="3">
        <f t="shared" si="6"/>
      </c>
      <c r="S15" s="8"/>
      <c r="U15" s="8"/>
      <c r="V15" s="8"/>
      <c r="W15" s="19"/>
    </row>
    <row r="16" spans="1:23" ht="12.75">
      <c r="A16" s="23"/>
      <c r="B16" s="18"/>
      <c r="C16" s="31"/>
      <c r="D16" s="80"/>
      <c r="E16" s="18"/>
      <c r="F16" s="13"/>
      <c r="G16" s="40"/>
      <c r="H16" s="23"/>
      <c r="J16" s="40"/>
      <c r="K16" s="3">
        <f t="shared" si="0"/>
      </c>
      <c r="L16" s="14">
        <f t="shared" si="1"/>
      </c>
      <c r="M16" s="29">
        <f t="shared" si="2"/>
      </c>
      <c r="N16" s="30">
        <f t="shared" si="3"/>
      </c>
      <c r="O16" s="30">
        <f t="shared" si="4"/>
      </c>
      <c r="P16" s="66">
        <f t="shared" si="5"/>
      </c>
      <c r="Q16" s="3">
        <f t="shared" si="7"/>
      </c>
      <c r="R16" s="3">
        <f t="shared" si="6"/>
      </c>
      <c r="S16" s="8"/>
      <c r="U16" s="8"/>
      <c r="V16" s="8"/>
      <c r="W16" s="19"/>
    </row>
    <row r="17" spans="1:23" ht="12.75">
      <c r="A17" s="23"/>
      <c r="B17" s="18"/>
      <c r="C17" s="31"/>
      <c r="D17" s="80"/>
      <c r="E17" s="18"/>
      <c r="F17" s="13"/>
      <c r="G17" s="40"/>
      <c r="H17" s="23"/>
      <c r="J17" s="40"/>
      <c r="K17" s="3">
        <f t="shared" si="0"/>
      </c>
      <c r="L17" s="14">
        <f t="shared" si="1"/>
      </c>
      <c r="M17" s="29">
        <f t="shared" si="2"/>
      </c>
      <c r="N17" s="30">
        <f t="shared" si="3"/>
      </c>
      <c r="O17" s="30">
        <f t="shared" si="4"/>
      </c>
      <c r="P17" s="66">
        <f t="shared" si="5"/>
      </c>
      <c r="Q17" s="3">
        <f t="shared" si="7"/>
      </c>
      <c r="R17" s="3">
        <f t="shared" si="6"/>
      </c>
      <c r="S17" s="8"/>
      <c r="U17" s="8"/>
      <c r="V17" s="8"/>
      <c r="W17" s="19"/>
    </row>
    <row r="18" spans="1:23" ht="12.75">
      <c r="A18" s="23"/>
      <c r="B18" s="18"/>
      <c r="C18" s="31"/>
      <c r="D18" s="80"/>
      <c r="E18" s="18"/>
      <c r="F18" s="13"/>
      <c r="G18" s="40"/>
      <c r="H18" s="23"/>
      <c r="J18" s="40"/>
      <c r="K18" s="3">
        <f t="shared" si="0"/>
      </c>
      <c r="L18" s="14">
        <f t="shared" si="1"/>
      </c>
      <c r="M18" s="29">
        <f t="shared" si="2"/>
      </c>
      <c r="N18" s="30">
        <f t="shared" si="3"/>
      </c>
      <c r="O18" s="30">
        <f t="shared" si="4"/>
      </c>
      <c r="P18" s="66">
        <f t="shared" si="5"/>
      </c>
      <c r="Q18" s="3">
        <f t="shared" si="7"/>
      </c>
      <c r="R18" s="3">
        <f t="shared" si="6"/>
      </c>
      <c r="S18" s="8"/>
      <c r="U18" s="8"/>
      <c r="V18" s="8"/>
      <c r="W18" s="19"/>
    </row>
    <row r="19" spans="1:23" ht="12.75">
      <c r="A19" s="23"/>
      <c r="B19" s="18"/>
      <c r="C19" s="72"/>
      <c r="D19" s="80"/>
      <c r="E19" s="18"/>
      <c r="F19" s="13"/>
      <c r="G19" s="40"/>
      <c r="H19" s="31"/>
      <c r="J19" s="40"/>
      <c r="K19" s="3">
        <f t="shared" si="0"/>
      </c>
      <c r="L19" s="14">
        <f t="shared" si="1"/>
      </c>
      <c r="M19" s="29">
        <f t="shared" si="2"/>
      </c>
      <c r="N19" s="30">
        <f t="shared" si="3"/>
      </c>
      <c r="O19" s="30">
        <f t="shared" si="4"/>
      </c>
      <c r="P19" s="66">
        <f t="shared" si="5"/>
      </c>
      <c r="Q19" s="3">
        <f>IF(AND(D19&lt;&gt;"",H19="",I19&lt;&gt;""),IF(OR(A19="l",A19="L"),0.9985*(I19-F19)*E19-1.0015*D19*E19-19,0.9985*D19*E19-1.0015*(I19-F19)*E19-19),"")</f>
      </c>
      <c r="R19" s="3"/>
      <c r="S19" s="8"/>
      <c r="U19" s="8"/>
      <c r="V19" s="8"/>
      <c r="W19" s="19"/>
    </row>
    <row r="20" spans="1:23" ht="12.75">
      <c r="A20" s="23"/>
      <c r="B20" s="18"/>
      <c r="C20" s="18"/>
      <c r="D20" s="80"/>
      <c r="E20" s="18"/>
      <c r="F20" s="13"/>
      <c r="G20" s="40"/>
      <c r="H20" s="23"/>
      <c r="J20" s="40"/>
      <c r="K20" s="3">
        <f t="shared" si="0"/>
      </c>
      <c r="L20" s="14">
        <f t="shared" si="1"/>
      </c>
      <c r="M20" s="29">
        <f t="shared" si="2"/>
      </c>
      <c r="N20" s="30">
        <f t="shared" si="3"/>
      </c>
      <c r="O20" s="30">
        <f t="shared" si="4"/>
      </c>
      <c r="P20" s="66">
        <f t="shared" si="5"/>
      </c>
      <c r="Q20" s="3">
        <f t="shared" si="7"/>
      </c>
      <c r="R20" s="3">
        <f t="shared" si="6"/>
      </c>
      <c r="S20" s="8"/>
      <c r="T20" s="71"/>
      <c r="U20" s="8"/>
      <c r="V20" s="8"/>
      <c r="W20" s="19"/>
    </row>
    <row r="21" spans="1:23" ht="12.75">
      <c r="A21" s="23"/>
      <c r="B21" s="18"/>
      <c r="C21" s="31"/>
      <c r="D21" s="79"/>
      <c r="E21" s="18"/>
      <c r="F21" s="27"/>
      <c r="G21" s="42"/>
      <c r="H21" s="64"/>
      <c r="I21" s="79"/>
      <c r="J21" s="40"/>
      <c r="K21" s="3">
        <f t="shared" si="0"/>
      </c>
      <c r="L21" s="14">
        <f t="shared" si="1"/>
      </c>
      <c r="M21" s="29">
        <f t="shared" si="2"/>
      </c>
      <c r="N21" s="30">
        <f t="shared" si="3"/>
      </c>
      <c r="O21" s="30">
        <f t="shared" si="4"/>
      </c>
      <c r="P21" s="66">
        <f t="shared" si="5"/>
      </c>
      <c r="Q21" s="3">
        <f t="shared" si="7"/>
      </c>
      <c r="R21" s="3">
        <f t="shared" si="6"/>
      </c>
      <c r="S21" s="8"/>
      <c r="U21" s="8"/>
      <c r="V21" s="8"/>
      <c r="W21" s="19"/>
    </row>
    <row r="22" spans="1:23" ht="12.75">
      <c r="A22" s="23"/>
      <c r="B22" s="18"/>
      <c r="C22" s="31"/>
      <c r="D22" s="80"/>
      <c r="E22" s="18"/>
      <c r="F22" s="13"/>
      <c r="G22" s="40"/>
      <c r="H22" s="23"/>
      <c r="J22" s="40"/>
      <c r="K22" s="3">
        <f t="shared" si="0"/>
      </c>
      <c r="L22" s="14">
        <f t="shared" si="1"/>
      </c>
      <c r="M22" s="29">
        <f t="shared" si="2"/>
      </c>
      <c r="N22" s="30">
        <f t="shared" si="3"/>
      </c>
      <c r="O22" s="30">
        <f t="shared" si="4"/>
      </c>
      <c r="P22" s="66">
        <f t="shared" si="5"/>
      </c>
      <c r="Q22" s="3">
        <f t="shared" si="7"/>
      </c>
      <c r="R22" s="3">
        <f t="shared" si="6"/>
      </c>
      <c r="S22" s="8"/>
      <c r="U22" s="13"/>
      <c r="V22" s="8"/>
      <c r="W22" s="19"/>
    </row>
    <row r="23" spans="1:23" ht="12.75">
      <c r="A23" s="23"/>
      <c r="B23" s="18"/>
      <c r="C23" s="31"/>
      <c r="D23" s="80"/>
      <c r="E23" s="18"/>
      <c r="F23" s="13"/>
      <c r="G23" s="40"/>
      <c r="H23" s="23"/>
      <c r="J23" s="40"/>
      <c r="K23" s="3">
        <f t="shared" si="0"/>
      </c>
      <c r="L23" s="14">
        <f t="shared" si="1"/>
      </c>
      <c r="M23" s="29">
        <f t="shared" si="2"/>
      </c>
      <c r="N23" s="30">
        <f t="shared" si="3"/>
      </c>
      <c r="O23" s="30">
        <f t="shared" si="4"/>
      </c>
      <c r="P23" s="66">
        <f t="shared" si="5"/>
      </c>
      <c r="Q23" s="3">
        <f t="shared" si="7"/>
      </c>
      <c r="R23" s="3">
        <f t="shared" si="6"/>
      </c>
      <c r="S23" s="8"/>
      <c r="U23" s="8"/>
      <c r="V23" s="8"/>
      <c r="W23" s="19"/>
    </row>
    <row r="24" spans="1:23" ht="12.75">
      <c r="A24" s="23"/>
      <c r="B24" s="18"/>
      <c r="C24" s="31"/>
      <c r="D24" s="80"/>
      <c r="E24" s="18"/>
      <c r="F24" s="13"/>
      <c r="G24" s="40"/>
      <c r="H24" s="23"/>
      <c r="J24" s="40"/>
      <c r="K24" s="3">
        <f t="shared" si="0"/>
      </c>
      <c r="L24" s="14">
        <f t="shared" si="1"/>
      </c>
      <c r="M24" s="29">
        <f t="shared" si="2"/>
      </c>
      <c r="N24" s="30">
        <f t="shared" si="3"/>
      </c>
      <c r="O24" s="30">
        <f t="shared" si="4"/>
      </c>
      <c r="P24" s="66">
        <f t="shared" si="5"/>
      </c>
      <c r="Q24" s="3">
        <f t="shared" si="7"/>
      </c>
      <c r="R24" s="3">
        <f t="shared" si="6"/>
      </c>
      <c r="S24" s="8"/>
      <c r="U24" s="8"/>
      <c r="V24" s="8"/>
      <c r="W24" s="19"/>
    </row>
    <row r="25" spans="1:23" s="7" customFormat="1" ht="12.75">
      <c r="A25" s="23"/>
      <c r="B25" s="50"/>
      <c r="C25" s="31"/>
      <c r="D25" s="80"/>
      <c r="E25" s="18"/>
      <c r="F25" s="13"/>
      <c r="G25" s="40"/>
      <c r="H25" s="23"/>
      <c r="I25" s="80"/>
      <c r="J25" s="41"/>
      <c r="K25" s="3">
        <f t="shared" si="0"/>
      </c>
      <c r="L25" s="14">
        <f t="shared" si="1"/>
      </c>
      <c r="M25" s="29">
        <f t="shared" si="2"/>
      </c>
      <c r="N25" s="30">
        <f t="shared" si="3"/>
      </c>
      <c r="O25" s="30">
        <f t="shared" si="4"/>
      </c>
      <c r="P25" s="66">
        <f t="shared" si="5"/>
      </c>
      <c r="Q25" s="3">
        <f t="shared" si="7"/>
      </c>
      <c r="R25" s="3">
        <f t="shared" si="6"/>
      </c>
      <c r="S25" s="15"/>
      <c r="U25" s="73"/>
      <c r="V25" s="15"/>
      <c r="W25" s="28"/>
    </row>
    <row r="26" spans="1:23" ht="12.75">
      <c r="A26" s="23"/>
      <c r="B26" s="18"/>
      <c r="C26" s="31"/>
      <c r="D26" s="80"/>
      <c r="E26" s="18"/>
      <c r="F26" s="13"/>
      <c r="G26" s="40"/>
      <c r="H26" s="23"/>
      <c r="J26" s="40"/>
      <c r="K26" s="3">
        <f t="shared" si="0"/>
      </c>
      <c r="L26" s="14">
        <f t="shared" si="1"/>
      </c>
      <c r="M26" s="29">
        <f t="shared" si="2"/>
      </c>
      <c r="N26" s="30">
        <f t="shared" si="3"/>
      </c>
      <c r="O26" s="30">
        <f t="shared" si="4"/>
      </c>
      <c r="P26" s="66">
        <f t="shared" si="5"/>
      </c>
      <c r="Q26" s="3">
        <f t="shared" si="7"/>
      </c>
      <c r="R26" s="3">
        <f t="shared" si="6"/>
      </c>
      <c r="U26" s="8"/>
      <c r="V26" s="8"/>
      <c r="W26" s="19"/>
    </row>
    <row r="27" spans="1:23" ht="12.75">
      <c r="A27" s="23"/>
      <c r="B27" s="18"/>
      <c r="C27" s="31"/>
      <c r="D27" s="80"/>
      <c r="E27" s="18"/>
      <c r="F27" s="13"/>
      <c r="G27" s="40"/>
      <c r="H27" s="23"/>
      <c r="J27" s="40"/>
      <c r="K27" s="3">
        <f t="shared" si="0"/>
      </c>
      <c r="L27" s="14">
        <f t="shared" si="1"/>
      </c>
      <c r="M27" s="29">
        <f t="shared" si="2"/>
      </c>
      <c r="N27" s="30">
        <f t="shared" si="3"/>
      </c>
      <c r="O27" s="30">
        <f t="shared" si="4"/>
      </c>
      <c r="P27" s="66">
        <f t="shared" si="5"/>
      </c>
      <c r="Q27" s="3">
        <f t="shared" si="7"/>
      </c>
      <c r="R27" s="3">
        <f t="shared" si="6"/>
      </c>
      <c r="U27" s="8"/>
      <c r="V27" s="8"/>
      <c r="W27" s="19"/>
    </row>
    <row r="28" spans="2:23" ht="12.75">
      <c r="B28" s="18"/>
      <c r="F28" s="1"/>
      <c r="G28" s="40"/>
      <c r="H28" s="13"/>
      <c r="J28" s="40"/>
      <c r="K28" s="3">
        <f t="shared" si="0"/>
      </c>
      <c r="L28" s="14">
        <f t="shared" si="1"/>
      </c>
      <c r="M28" s="29">
        <f t="shared" si="2"/>
      </c>
      <c r="N28" s="30">
        <f t="shared" si="3"/>
      </c>
      <c r="O28" s="30">
        <f t="shared" si="4"/>
      </c>
      <c r="P28" s="66">
        <f t="shared" si="5"/>
      </c>
      <c r="Q28" s="3">
        <f t="shared" si="7"/>
      </c>
      <c r="R28" s="3">
        <f t="shared" si="6"/>
      </c>
      <c r="U28" s="8"/>
      <c r="V28" s="8"/>
      <c r="W28" s="19"/>
    </row>
    <row r="29" spans="2:25" ht="12.75">
      <c r="B29" s="18"/>
      <c r="D29" s="81"/>
      <c r="F29" s="18"/>
      <c r="G29" s="48"/>
      <c r="H29" s="18"/>
      <c r="I29" s="81"/>
      <c r="J29" s="48"/>
      <c r="K29" s="3">
        <f t="shared" si="0"/>
      </c>
      <c r="L29" s="14">
        <f t="shared" si="1"/>
      </c>
      <c r="M29" s="29">
        <f t="shared" si="2"/>
      </c>
      <c r="N29" s="30">
        <f t="shared" si="3"/>
      </c>
      <c r="O29" s="30">
        <f t="shared" si="4"/>
      </c>
      <c r="P29" s="66">
        <f t="shared" si="5"/>
      </c>
      <c r="Q29" s="3">
        <f t="shared" si="7"/>
      </c>
      <c r="R29" s="3">
        <f t="shared" si="6"/>
      </c>
      <c r="S29" s="8"/>
      <c r="T29" s="8"/>
      <c r="U29" s="8"/>
      <c r="V29" s="8"/>
      <c r="W29" s="8"/>
      <c r="X29" s="8"/>
      <c r="Y29" s="13"/>
    </row>
    <row r="30" spans="2:25" ht="12.75">
      <c r="B30" s="18"/>
      <c r="C30" s="8"/>
      <c r="D30" s="81"/>
      <c r="E30" s="8"/>
      <c r="F30" s="18"/>
      <c r="G30" s="48"/>
      <c r="H30" s="18"/>
      <c r="I30" s="81"/>
      <c r="J30" s="48"/>
      <c r="K30" s="3">
        <f t="shared" si="0"/>
      </c>
      <c r="L30" s="14">
        <f t="shared" si="1"/>
      </c>
      <c r="M30" s="29">
        <f t="shared" si="2"/>
      </c>
      <c r="N30" s="30">
        <f t="shared" si="3"/>
      </c>
      <c r="O30" s="30">
        <f t="shared" si="4"/>
      </c>
      <c r="P30" s="66">
        <f t="shared" si="5"/>
      </c>
      <c r="Q30" s="3">
        <f t="shared" si="7"/>
      </c>
      <c r="R30" s="3">
        <f t="shared" si="6"/>
      </c>
      <c r="S30" s="8"/>
      <c r="T30" s="8"/>
      <c r="U30" s="8"/>
      <c r="V30" s="8"/>
      <c r="W30" s="8"/>
      <c r="X30" s="8"/>
      <c r="Y30" s="13"/>
    </row>
    <row r="31" spans="2:25" ht="12.75">
      <c r="B31" s="18"/>
      <c r="D31" s="81"/>
      <c r="F31" s="18"/>
      <c r="G31" s="48"/>
      <c r="H31" s="18"/>
      <c r="I31" s="81"/>
      <c r="J31" s="48"/>
      <c r="K31" s="3">
        <f t="shared" si="0"/>
      </c>
      <c r="L31" s="14">
        <f t="shared" si="1"/>
      </c>
      <c r="M31" s="29">
        <f t="shared" si="2"/>
      </c>
      <c r="N31" s="30">
        <f t="shared" si="3"/>
      </c>
      <c r="O31" s="30">
        <f t="shared" si="4"/>
      </c>
      <c r="P31" s="66">
        <f t="shared" si="5"/>
      </c>
      <c r="Q31" s="3">
        <f t="shared" si="7"/>
      </c>
      <c r="R31" s="3">
        <f t="shared" si="6"/>
      </c>
      <c r="S31" s="8"/>
      <c r="T31" s="8"/>
      <c r="U31" s="8"/>
      <c r="V31" s="8"/>
      <c r="W31" s="8"/>
      <c r="X31" s="8"/>
      <c r="Y31" s="13"/>
    </row>
    <row r="32" spans="4:25" ht="12.75">
      <c r="D32" s="81"/>
      <c r="F32" s="18"/>
      <c r="G32" s="48"/>
      <c r="H32" s="18"/>
      <c r="I32" s="81"/>
      <c r="J32" s="48"/>
      <c r="K32" s="3">
        <f t="shared" si="0"/>
      </c>
      <c r="L32" s="14">
        <f t="shared" si="1"/>
      </c>
      <c r="M32" s="29">
        <f t="shared" si="2"/>
      </c>
      <c r="N32" s="30">
        <f t="shared" si="3"/>
      </c>
      <c r="O32" s="30">
        <f t="shared" si="4"/>
      </c>
      <c r="P32" s="66">
        <f t="shared" si="5"/>
      </c>
      <c r="Q32" s="3">
        <f t="shared" si="7"/>
      </c>
      <c r="R32" s="3">
        <f t="shared" si="6"/>
      </c>
      <c r="S32" s="8"/>
      <c r="T32" s="8"/>
      <c r="U32" s="8"/>
      <c r="V32" s="8"/>
      <c r="W32" s="8"/>
      <c r="X32" s="8"/>
      <c r="Y32" s="13"/>
    </row>
    <row r="33" spans="4:18" ht="12.75">
      <c r="D33" s="80"/>
      <c r="F33" s="13"/>
      <c r="G33" s="40"/>
      <c r="H33" s="13"/>
      <c r="J33" s="40"/>
      <c r="K33" s="3">
        <f t="shared" si="0"/>
      </c>
      <c r="L33" s="14">
        <f t="shared" si="1"/>
      </c>
      <c r="M33" s="29">
        <f t="shared" si="2"/>
      </c>
      <c r="N33" s="30">
        <f t="shared" si="3"/>
      </c>
      <c r="O33" s="30">
        <f t="shared" si="4"/>
      </c>
      <c r="P33" s="66">
        <f t="shared" si="5"/>
      </c>
      <c r="Q33" s="3">
        <f t="shared" si="7"/>
      </c>
      <c r="R33" s="3">
        <f t="shared" si="6"/>
      </c>
    </row>
    <row r="34" spans="6:25" ht="12.75">
      <c r="F34" s="25"/>
      <c r="G34" s="53"/>
      <c r="H34" s="51"/>
      <c r="J34" s="53"/>
      <c r="K34" s="3">
        <f t="shared" si="0"/>
      </c>
      <c r="L34" s="14">
        <f t="shared" si="1"/>
      </c>
      <c r="M34" s="29">
        <f t="shared" si="2"/>
      </c>
      <c r="N34" s="30">
        <f t="shared" si="3"/>
      </c>
      <c r="O34" s="30">
        <f t="shared" si="4"/>
      </c>
      <c r="P34" s="66">
        <f t="shared" si="5"/>
      </c>
      <c r="Q34" s="3">
        <f t="shared" si="7"/>
      </c>
      <c r="R34" s="3">
        <f t="shared" si="6"/>
      </c>
      <c r="W34" s="1"/>
      <c r="X34" s="1"/>
      <c r="Y34" s="1"/>
    </row>
    <row r="35" spans="2:25" ht="12.75">
      <c r="B35" s="13"/>
      <c r="C35" s="13"/>
      <c r="D35" s="80"/>
      <c r="E35" s="13"/>
      <c r="F35" s="26"/>
      <c r="G35" s="54"/>
      <c r="H35" s="26"/>
      <c r="J35" s="54"/>
      <c r="K35" s="3">
        <f t="shared" si="0"/>
      </c>
      <c r="L35" s="14">
        <f t="shared" si="1"/>
      </c>
      <c r="M35" s="29">
        <f t="shared" si="2"/>
      </c>
      <c r="N35" s="30">
        <f t="shared" si="3"/>
      </c>
      <c r="O35" s="30">
        <f t="shared" si="4"/>
      </c>
      <c r="P35" s="66">
        <f t="shared" si="5"/>
      </c>
      <c r="Q35" s="3">
        <f t="shared" si="7"/>
      </c>
      <c r="R35" s="3">
        <f t="shared" si="6"/>
      </c>
      <c r="W35" s="1"/>
      <c r="X35" s="1"/>
      <c r="Y35" s="1"/>
    </row>
    <row r="36" spans="11:18" ht="12.75">
      <c r="K36" s="3">
        <f t="shared" si="0"/>
      </c>
      <c r="L36" s="14">
        <f t="shared" si="1"/>
      </c>
      <c r="M36" s="29">
        <f t="shared" si="2"/>
      </c>
      <c r="N36" s="30">
        <f t="shared" si="3"/>
      </c>
      <c r="O36" s="30">
        <f t="shared" si="4"/>
      </c>
      <c r="P36" s="66">
        <f t="shared" si="5"/>
      </c>
      <c r="Q36" s="3">
        <f t="shared" si="7"/>
      </c>
      <c r="R36" s="3">
        <f t="shared" si="6"/>
      </c>
    </row>
    <row r="37" spans="11:18" ht="12.75">
      <c r="K37" s="3">
        <f t="shared" si="0"/>
      </c>
      <c r="L37" s="14">
        <f t="shared" si="1"/>
      </c>
      <c r="M37" s="29">
        <f t="shared" si="2"/>
      </c>
      <c r="N37" s="30">
        <f t="shared" si="3"/>
      </c>
      <c r="O37" s="30">
        <f t="shared" si="4"/>
      </c>
      <c r="P37" s="66">
        <f t="shared" si="5"/>
      </c>
      <c r="Q37" s="3">
        <f t="shared" si="7"/>
      </c>
      <c r="R37" s="3">
        <f t="shared" si="6"/>
      </c>
    </row>
    <row r="38" spans="11:18" ht="12.75">
      <c r="K38" s="3">
        <f t="shared" si="0"/>
      </c>
      <c r="L38" s="14">
        <f t="shared" si="1"/>
      </c>
      <c r="M38" s="29">
        <f t="shared" si="2"/>
      </c>
      <c r="N38" s="30">
        <f t="shared" si="3"/>
      </c>
      <c r="O38" s="30">
        <f t="shared" si="4"/>
      </c>
      <c r="P38" s="66">
        <f t="shared" si="5"/>
      </c>
      <c r="Q38" s="3">
        <f t="shared" si="7"/>
      </c>
      <c r="R38" s="3">
        <f t="shared" si="6"/>
      </c>
    </row>
    <row r="39" spans="11:18" ht="12.75">
      <c r="K39" s="3">
        <f aca="true" t="shared" si="8" ref="K39:K55">IF(D39="","",K$4/D39)</f>
      </c>
      <c r="L39" s="14">
        <f aca="true" t="shared" si="9" ref="L39:L55">IF(D39="","",IF(OR(A39="l",A39="L"),1.003*D39+19.0285/E39,0.997*D39-18.97/E39))</f>
      </c>
      <c r="M39" s="29">
        <f aca="true" t="shared" si="10" ref="M39:M55">IF(D39="","",IF(OR(A39="l",A39="L"),(100+E39*L39)/E39,(0.9985*D39*E39-19-M$4)/(1.0015*E39)))</f>
      </c>
      <c r="N39" s="30">
        <f aca="true" t="shared" si="11" ref="N39:N55">IF(D39="","",IF(OR(A39="l",A39="L"),(1.0015*D39/0.9985-(N$4-19)/E39*0.9985),(0.9985*D39*E39-19+N$4)/(1.0015*E39)))</f>
      </c>
      <c r="O39" s="30">
        <f aca="true" t="shared" si="12" ref="O39:O55">IF(D39="","",D39-N39)</f>
      </c>
      <c r="P39" s="66">
        <f aca="true" t="shared" si="13" ref="P39:P55">IF(OR(D39="",I39=""),"",I39-F39)</f>
      </c>
      <c r="Q39" s="3">
        <f t="shared" si="7"/>
      </c>
      <c r="R39" s="3">
        <f aca="true" t="shared" si="14" ref="R39:R55">IF(AND(D39&lt;&gt;"",H39&lt;&gt;"",I39&lt;&gt;""),IF(OR(A39="l",A39="L"),0.9985*I39*E39-1.0015*D39*E39-19,0.9985*D39*E39-1.0015*I39*E39-19),"")</f>
      </c>
    </row>
    <row r="40" spans="11:18" ht="12.75">
      <c r="K40" s="3">
        <f t="shared" si="8"/>
      </c>
      <c r="L40" s="14">
        <f t="shared" si="9"/>
      </c>
      <c r="M40" s="29">
        <f t="shared" si="10"/>
      </c>
      <c r="N40" s="30">
        <f t="shared" si="11"/>
      </c>
      <c r="O40" s="30">
        <f t="shared" si="12"/>
      </c>
      <c r="P40" s="66">
        <f t="shared" si="13"/>
      </c>
      <c r="Q40" s="3">
        <f t="shared" si="7"/>
      </c>
      <c r="R40" s="3">
        <f t="shared" si="14"/>
      </c>
    </row>
    <row r="41" spans="11:18" ht="12.75">
      <c r="K41" s="3">
        <f t="shared" si="8"/>
      </c>
      <c r="L41" s="14">
        <f t="shared" si="9"/>
      </c>
      <c r="M41" s="29">
        <f t="shared" si="10"/>
      </c>
      <c r="N41" s="30">
        <f t="shared" si="11"/>
      </c>
      <c r="O41" s="30">
        <f t="shared" si="12"/>
      </c>
      <c r="P41" s="66">
        <f t="shared" si="13"/>
      </c>
      <c r="Q41" s="3">
        <f t="shared" si="7"/>
      </c>
      <c r="R41" s="3">
        <f t="shared" si="14"/>
      </c>
    </row>
    <row r="42" spans="11:18" ht="12.75">
      <c r="K42" s="3">
        <f t="shared" si="8"/>
      </c>
      <c r="L42" s="14">
        <f t="shared" si="9"/>
      </c>
      <c r="M42" s="29">
        <f t="shared" si="10"/>
      </c>
      <c r="N42" s="30">
        <f t="shared" si="11"/>
      </c>
      <c r="O42" s="30">
        <f t="shared" si="12"/>
      </c>
      <c r="P42" s="66">
        <f t="shared" si="13"/>
      </c>
      <c r="Q42" s="3">
        <f t="shared" si="7"/>
      </c>
      <c r="R42" s="3">
        <f t="shared" si="14"/>
      </c>
    </row>
    <row r="43" spans="11:18" ht="12.75">
      <c r="K43" s="3">
        <f t="shared" si="8"/>
      </c>
      <c r="L43" s="14">
        <f t="shared" si="9"/>
      </c>
      <c r="M43" s="29">
        <f t="shared" si="10"/>
      </c>
      <c r="N43" s="30">
        <f t="shared" si="11"/>
      </c>
      <c r="O43" s="30">
        <f t="shared" si="12"/>
      </c>
      <c r="P43" s="66">
        <f t="shared" si="13"/>
      </c>
      <c r="Q43" s="3">
        <f t="shared" si="7"/>
      </c>
      <c r="R43" s="3">
        <f t="shared" si="14"/>
      </c>
    </row>
    <row r="44" spans="11:18" ht="12.75">
      <c r="K44" s="3">
        <f t="shared" si="8"/>
      </c>
      <c r="L44" s="14">
        <f t="shared" si="9"/>
      </c>
      <c r="M44" s="29">
        <f t="shared" si="10"/>
      </c>
      <c r="N44" s="30">
        <f t="shared" si="11"/>
      </c>
      <c r="O44" s="30">
        <f t="shared" si="12"/>
      </c>
      <c r="P44" s="66">
        <f t="shared" si="13"/>
      </c>
      <c r="Q44" s="3">
        <f t="shared" si="7"/>
      </c>
      <c r="R44" s="3">
        <f t="shared" si="14"/>
      </c>
    </row>
    <row r="45" spans="11:18" ht="12.75">
      <c r="K45" s="3">
        <f t="shared" si="8"/>
      </c>
      <c r="L45" s="14">
        <f t="shared" si="9"/>
      </c>
      <c r="M45" s="29">
        <f t="shared" si="10"/>
      </c>
      <c r="N45" s="30">
        <f t="shared" si="11"/>
      </c>
      <c r="O45" s="30">
        <f t="shared" si="12"/>
      </c>
      <c r="P45" s="66">
        <f t="shared" si="13"/>
      </c>
      <c r="Q45" s="3">
        <f t="shared" si="7"/>
      </c>
      <c r="R45" s="3">
        <f t="shared" si="14"/>
      </c>
    </row>
    <row r="46" spans="11:18" ht="12.75">
      <c r="K46" s="3">
        <f t="shared" si="8"/>
      </c>
      <c r="L46" s="14">
        <f t="shared" si="9"/>
      </c>
      <c r="M46" s="29">
        <f t="shared" si="10"/>
      </c>
      <c r="N46" s="30">
        <f t="shared" si="11"/>
      </c>
      <c r="O46" s="30">
        <f t="shared" si="12"/>
      </c>
      <c r="P46" s="66">
        <f t="shared" si="13"/>
      </c>
      <c r="Q46" s="3">
        <f t="shared" si="7"/>
      </c>
      <c r="R46" s="3">
        <f t="shared" si="14"/>
      </c>
    </row>
    <row r="47" spans="11:18" ht="12.75">
      <c r="K47" s="3">
        <f t="shared" si="8"/>
      </c>
      <c r="L47" s="14">
        <f t="shared" si="9"/>
      </c>
      <c r="M47" s="29">
        <f t="shared" si="10"/>
      </c>
      <c r="N47" s="30">
        <f t="shared" si="11"/>
      </c>
      <c r="O47" s="30">
        <f t="shared" si="12"/>
      </c>
      <c r="P47" s="66">
        <f t="shared" si="13"/>
      </c>
      <c r="Q47" s="3">
        <f t="shared" si="7"/>
      </c>
      <c r="R47" s="3">
        <f t="shared" si="14"/>
      </c>
    </row>
    <row r="48" spans="11:18" ht="12.75">
      <c r="K48" s="3">
        <f t="shared" si="8"/>
      </c>
      <c r="L48" s="14">
        <f t="shared" si="9"/>
      </c>
      <c r="M48" s="29">
        <f t="shared" si="10"/>
      </c>
      <c r="N48" s="30">
        <f t="shared" si="11"/>
      </c>
      <c r="O48" s="30">
        <f t="shared" si="12"/>
      </c>
      <c r="P48" s="66">
        <f t="shared" si="13"/>
      </c>
      <c r="Q48" s="3">
        <f t="shared" si="7"/>
      </c>
      <c r="R48" s="3">
        <f t="shared" si="14"/>
      </c>
    </row>
    <row r="49" spans="11:18" ht="12.75">
      <c r="K49" s="3">
        <f t="shared" si="8"/>
      </c>
      <c r="L49" s="14">
        <f t="shared" si="9"/>
      </c>
      <c r="M49" s="29">
        <f t="shared" si="10"/>
      </c>
      <c r="N49" s="30">
        <f t="shared" si="11"/>
      </c>
      <c r="O49" s="30">
        <f t="shared" si="12"/>
      </c>
      <c r="P49" s="66">
        <f t="shared" si="13"/>
      </c>
      <c r="Q49" s="3">
        <f t="shared" si="7"/>
      </c>
      <c r="R49" s="3">
        <f t="shared" si="14"/>
      </c>
    </row>
    <row r="50" spans="11:18" ht="12.75">
      <c r="K50" s="3">
        <f t="shared" si="8"/>
      </c>
      <c r="L50" s="14">
        <f t="shared" si="9"/>
      </c>
      <c r="M50" s="29">
        <f t="shared" si="10"/>
      </c>
      <c r="N50" s="30">
        <f t="shared" si="11"/>
      </c>
      <c r="O50" s="30">
        <f t="shared" si="12"/>
      </c>
      <c r="P50" s="66">
        <f t="shared" si="13"/>
      </c>
      <c r="Q50" s="3">
        <f t="shared" si="7"/>
      </c>
      <c r="R50" s="3">
        <f t="shared" si="14"/>
      </c>
    </row>
    <row r="51" spans="11:18" ht="12.75">
      <c r="K51" s="3">
        <f t="shared" si="8"/>
      </c>
      <c r="L51" s="14">
        <f t="shared" si="9"/>
      </c>
      <c r="M51" s="29">
        <f t="shared" si="10"/>
      </c>
      <c r="N51" s="30">
        <f t="shared" si="11"/>
      </c>
      <c r="O51" s="30">
        <f t="shared" si="12"/>
      </c>
      <c r="P51" s="66">
        <f t="shared" si="13"/>
      </c>
      <c r="Q51" s="3">
        <f t="shared" si="7"/>
      </c>
      <c r="R51" s="3">
        <f t="shared" si="14"/>
      </c>
    </row>
    <row r="52" spans="11:18" ht="12.75">
      <c r="K52" s="3">
        <f t="shared" si="8"/>
      </c>
      <c r="L52" s="14">
        <f t="shared" si="9"/>
      </c>
      <c r="M52" s="29">
        <f t="shared" si="10"/>
      </c>
      <c r="N52" s="30">
        <f t="shared" si="11"/>
      </c>
      <c r="O52" s="30">
        <f t="shared" si="12"/>
      </c>
      <c r="P52" s="66">
        <f t="shared" si="13"/>
      </c>
      <c r="Q52" s="3">
        <f t="shared" si="7"/>
      </c>
      <c r="R52" s="3">
        <f t="shared" si="14"/>
      </c>
    </row>
    <row r="53" spans="11:18" ht="12.75">
      <c r="K53" s="3">
        <f t="shared" si="8"/>
      </c>
      <c r="L53" s="14">
        <f t="shared" si="9"/>
      </c>
      <c r="M53" s="29">
        <f t="shared" si="10"/>
      </c>
      <c r="N53" s="30">
        <f t="shared" si="11"/>
      </c>
      <c r="O53" s="30">
        <f t="shared" si="12"/>
      </c>
      <c r="P53" s="66">
        <f t="shared" si="13"/>
      </c>
      <c r="Q53" s="3">
        <f t="shared" si="7"/>
      </c>
      <c r="R53" s="3">
        <f t="shared" si="14"/>
      </c>
    </row>
    <row r="54" spans="11:18" ht="12.75">
      <c r="K54" s="3">
        <f t="shared" si="8"/>
      </c>
      <c r="L54" s="14">
        <f t="shared" si="9"/>
      </c>
      <c r="M54" s="29">
        <f t="shared" si="10"/>
      </c>
      <c r="N54" s="30">
        <f t="shared" si="11"/>
      </c>
      <c r="O54" s="30">
        <f t="shared" si="12"/>
      </c>
      <c r="P54" s="66">
        <f t="shared" si="13"/>
      </c>
      <c r="Q54" s="3">
        <f t="shared" si="7"/>
      </c>
      <c r="R54" s="3">
        <f t="shared" si="14"/>
      </c>
    </row>
    <row r="55" spans="11:18" ht="12.75">
      <c r="K55" s="3">
        <f t="shared" si="8"/>
      </c>
      <c r="L55" s="14">
        <f t="shared" si="9"/>
      </c>
      <c r="M55" s="29">
        <f t="shared" si="10"/>
      </c>
      <c r="N55" s="30">
        <f t="shared" si="11"/>
      </c>
      <c r="O55" s="30">
        <f t="shared" si="12"/>
      </c>
      <c r="P55" s="66">
        <f t="shared" si="13"/>
      </c>
      <c r="Q55" s="3">
        <f t="shared" si="7"/>
      </c>
      <c r="R55" s="3">
        <f t="shared" si="14"/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ytrewq</dc:creator>
  <cp:keywords/>
  <dc:description/>
  <cp:lastModifiedBy>ingo wilcke</cp:lastModifiedBy>
  <dcterms:created xsi:type="dcterms:W3CDTF">2008-07-16T14:03:03Z</dcterms:created>
  <dcterms:modified xsi:type="dcterms:W3CDTF">2010-12-23T13:11:32Z</dcterms:modified>
  <cp:category/>
  <cp:version/>
  <cp:contentType/>
  <cp:contentStatus/>
</cp:coreProperties>
</file>